
<file path=[Content_Types].xml><?xml version="1.0" encoding="utf-8"?>
<Types xmlns="http://schemas.openxmlformats.org/package/2006/content-types">
  <Default Extension="png" ContentType="image/png"/>
  <Default Extension="wdp" ContentType="image/vnd.ms-photo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35"/>
  </bookViews>
  <sheets>
    <sheet name="2021 APP NONCSE" sheetId="12" r:id="rId1"/>
  </sheets>
  <definedNames>
    <definedName name="_xlnm.Print_Area" localSheetId="0">'2021 APP NONCSE'!$A$1:$V$40</definedName>
    <definedName name="_xlnm.Print_Titles" localSheetId="0">'2021 APP NONCSE'!$1:$6</definedName>
  </definedNames>
  <calcPr calcId="144525"/>
</workbook>
</file>

<file path=xl/sharedStrings.xml><?xml version="1.0" encoding="utf-8"?>
<sst xmlns="http://schemas.openxmlformats.org/spreadsheetml/2006/main" count="204" uniqueCount="75">
  <si>
    <t>ORIENTAL MINDORO PROVINCIAL TRAINING CENTER</t>
  </si>
  <si>
    <t>Annual Procurement Plan Non-CSE for FY 2021</t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</si>
  <si>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</si>
  <si>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</si>
  <si>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</si>
  <si>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</si>
  <si>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</si>
  <si>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</si>
  <si>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</si>
  <si>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Program/Project)</t>
  </si>
  <si>
    <t>Ads/Post of IB/REI</t>
  </si>
  <si>
    <t>Sub/Open of Bids</t>
  </si>
  <si>
    <t>Notice of Award</t>
  </si>
  <si>
    <t>Contract Signing</t>
  </si>
  <si>
    <t>Total</t>
  </si>
  <si>
    <t>INCOME</t>
  </si>
  <si>
    <t>MOOE</t>
  </si>
  <si>
    <t>CO</t>
  </si>
  <si>
    <t>Catering Services</t>
  </si>
  <si>
    <t>Or. Mindoro PTC</t>
  </si>
  <si>
    <t>Shopping</t>
  </si>
  <si>
    <t>N/A</t>
  </si>
  <si>
    <t>January-December</t>
  </si>
  <si>
    <t>NA</t>
  </si>
  <si>
    <t>GoP</t>
  </si>
  <si>
    <t>50k</t>
  </si>
  <si>
    <t xml:space="preserve">Training Expenses, Meetings and Conferences </t>
  </si>
  <si>
    <t>Small Value Procurement/Shopping</t>
  </si>
  <si>
    <t>100000 annual</t>
  </si>
  <si>
    <t>Fuel, Oil, Lubricants and Vehicle Maintenance Parts and Accessories</t>
  </si>
  <si>
    <t>Shopping/Direct Contracting</t>
  </si>
  <si>
    <t>Water and Purified Drinking Water</t>
  </si>
  <si>
    <t>Direct Contracting</t>
  </si>
  <si>
    <t>2K PER MONTH</t>
  </si>
  <si>
    <t xml:space="preserve">Electricity </t>
  </si>
  <si>
    <t>18k per month</t>
  </si>
  <si>
    <t>Postage &amp; Deliveries</t>
  </si>
  <si>
    <t>Telephone - Post-paid Cellular Phone Line and Landline-Telephone Line Subscription</t>
  </si>
  <si>
    <t>_</t>
  </si>
  <si>
    <t>Subscriptions to TV, Internet and Others</t>
  </si>
  <si>
    <t>8K PER MONTH</t>
  </si>
  <si>
    <t>Advertising - Tarpaulin Banner/Streamer for PTC  Programs, Advertisement, Anniversaries and Promotion Printing Services</t>
  </si>
  <si>
    <t>1KPER MONTH</t>
  </si>
  <si>
    <t>Rental/Lease of Office Buildings</t>
  </si>
  <si>
    <t xml:space="preserve">Transportation and Delivery </t>
  </si>
  <si>
    <t>1K PEWR MONTH</t>
  </si>
  <si>
    <t>Printing and Publications - News Paper Subscrition, Radio and TV Program  for  Advertisement for whole year</t>
  </si>
  <si>
    <t>Repairs and Maintenance - Machineries, Equipment and Others</t>
  </si>
  <si>
    <t>Small Value Procurement</t>
  </si>
  <si>
    <t>Repairs and Maintenance - Building and Others</t>
  </si>
  <si>
    <t>100k</t>
  </si>
  <si>
    <t>Repairs and Maintenance - ICT Equipment</t>
  </si>
  <si>
    <t>20k</t>
  </si>
  <si>
    <t>Accountable Forms(Official Receipt)</t>
  </si>
  <si>
    <t>AGENCY-TO-AGENCY</t>
  </si>
  <si>
    <t>January, June and December</t>
  </si>
  <si>
    <t>12k annual</t>
  </si>
  <si>
    <t>Accountable Forms (Check Booklet)</t>
  </si>
  <si>
    <t>Taxes, Insurance Premiums and Other Fees</t>
  </si>
  <si>
    <t>Other Supplies and Materials</t>
  </si>
  <si>
    <t>Shopping/Small Value Procurement</t>
  </si>
  <si>
    <t>Jauary-December</t>
  </si>
  <si>
    <t>Janitorial Services</t>
  </si>
  <si>
    <t>Other General Services - Maintenance &amp; Operating Expenses</t>
  </si>
  <si>
    <t>GRAND TOTAL</t>
  </si>
  <si>
    <t>Prepared by:</t>
  </si>
  <si>
    <t>Recommending Approval:</t>
  </si>
  <si>
    <t xml:space="preserve">    Approved by:</t>
  </si>
  <si>
    <t>MA. LOURDES V. DEL MUNDO</t>
  </si>
  <si>
    <t>BIDS &amp; AWARDS COMMITTEE</t>
  </si>
  <si>
    <t>JUDITH ANNE A. BUHAT</t>
  </si>
  <si>
    <t>Procurement Focal</t>
  </si>
  <si>
    <t>PTC Head</t>
  </si>
  <si>
    <t>BABY DAREL R. MENDOZA</t>
  </si>
  <si>
    <t>Chairman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</si>
</sst>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3" formatCode="_(* #,##0.00_);_(* \(#,##0.00\);_(* &quot;-&quot;??_);_(@_)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0">
    <font>
      <sz val="10"/>
      <name val="Arial"/>
      <charset val="134"/>
    </font>
    <font>
      <b/>
      <sz val="8"/>
      <name val="Arial"/>
      <charset val="134"/>
    </font>
    <font>
      <sz val="8"/>
      <color rgb="FFFF0000"/>
      <name val="Arial"/>
      <charset val="134"/>
    </font>
    <font>
      <sz val="8"/>
      <name val="Arial"/>
      <charset val="134"/>
    </font>
    <font>
      <b/>
      <sz val="12"/>
      <name val="Arial"/>
      <charset val="134"/>
    </font>
    <font>
      <sz val="8"/>
      <color theme="1"/>
      <name val="Verdana"/>
      <charset val="134"/>
    </font>
    <font>
      <b/>
      <sz val="10"/>
      <name val="Arial"/>
      <charset val="134"/>
    </font>
    <font>
      <b/>
      <u/>
      <sz val="10"/>
      <name val="Arial"/>
      <charset val="134"/>
    </font>
    <font>
      <b/>
      <sz val="8"/>
      <color rgb="FFFF0000"/>
      <name val="Arial"/>
      <charset val="134"/>
    </font>
    <font>
      <sz val="10"/>
      <color rgb="FFFF0000"/>
      <name val="Arial"/>
      <charset val="134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6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18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0" fillId="7" borderId="19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11" borderId="2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22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4" borderId="21" applyNumberForma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0" fillId="0" borderId="0" xfId="0" applyFont="1" applyFill="1"/>
    <xf numFmtId="0" fontId="3" fillId="0" borderId="0" xfId="0" applyFont="1" applyFill="1"/>
    <xf numFmtId="4" fontId="3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8" xfId="8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7" fillId="0" borderId="0" xfId="0" applyFont="1" applyFill="1" applyBorder="1"/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3" fontId="3" fillId="0" borderId="9" xfId="2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3" fontId="2" fillId="0" borderId="15" xfId="2" applyFont="1" applyFill="1" applyBorder="1" applyAlignment="1">
      <alignment vertical="center" wrapText="1"/>
    </xf>
    <xf numFmtId="43" fontId="2" fillId="0" borderId="15" xfId="2" applyFont="1" applyFill="1" applyBorder="1" applyAlignment="1">
      <alignment horizontal="center" vertical="center" wrapText="1"/>
    </xf>
    <xf numFmtId="43" fontId="3" fillId="0" borderId="15" xfId="2" applyFont="1" applyFill="1" applyBorder="1" applyAlignment="1">
      <alignment vertical="center" wrapText="1"/>
    </xf>
    <xf numFmtId="43" fontId="2" fillId="0" borderId="0" xfId="2" applyFont="1" applyFill="1" applyAlignment="1">
      <alignment vertical="center" wrapText="1"/>
    </xf>
    <xf numFmtId="43" fontId="3" fillId="0" borderId="9" xfId="2" applyFont="1" applyFill="1" applyBorder="1" applyAlignment="1">
      <alignment vertical="center" wrapText="1"/>
    </xf>
    <xf numFmtId="43" fontId="3" fillId="0" borderId="9" xfId="2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3" fontId="2" fillId="0" borderId="15" xfId="2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3" fontId="3" fillId="0" borderId="9" xfId="2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top" wrapText="1"/>
    </xf>
    <xf numFmtId="43" fontId="3" fillId="0" borderId="15" xfId="2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43" fontId="2" fillId="0" borderId="0" xfId="2" applyFont="1" applyFill="1" applyAlignment="1">
      <alignment vertical="center"/>
    </xf>
    <xf numFmtId="43" fontId="1" fillId="0" borderId="7" xfId="2" applyFont="1" applyFill="1" applyBorder="1" applyAlignment="1">
      <alignment vertical="center"/>
    </xf>
    <xf numFmtId="0" fontId="3" fillId="0" borderId="7" xfId="0" applyFont="1" applyFill="1" applyBorder="1"/>
    <xf numFmtId="0" fontId="3" fillId="0" borderId="14" xfId="0" applyFont="1" applyFill="1" applyBorder="1"/>
    <xf numFmtId="4" fontId="1" fillId="0" borderId="0" xfId="0" applyNumberFormat="1" applyFont="1" applyFill="1"/>
    <xf numFmtId="0" fontId="0" fillId="0" borderId="0" xfId="0" applyFont="1" applyFill="1" applyAlignment="1">
      <alignment vertical="top" wrapText="1"/>
    </xf>
    <xf numFmtId="0" fontId="9" fillId="0" borderId="0" xfId="0" applyFont="1" applyFill="1"/>
    <xf numFmtId="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/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Normal 5" xf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  <cellStyle name="Comma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88265</xdr:colOff>
      <xdr:row>32</xdr:row>
      <xdr:rowOff>24130</xdr:rowOff>
    </xdr:from>
    <xdr:to>
      <xdr:col>10</xdr:col>
      <xdr:colOff>53975</xdr:colOff>
      <xdr:row>36</xdr:row>
      <xdr:rowOff>167005</xdr:rowOff>
    </xdr:to>
    <xdr:pic>
      <xdr:nvPicPr>
        <xdr:cNvPr id="5" name="Picture 11" descr="C:\Users\User\Downloads\140429889_461474938179900_104188118430873419_n.jpg"/>
        <xdr:cNvPicPr>
          <a:picLocks noChangeAspect="1" noChangeArrowheads="1"/>
        </xdr:cNvPicPr>
      </xdr:nvPicPr>
      <xdr:blipFill>
        <a:blip r:embed="rId1">
          <a:clrChange>
            <a:clrFrom>
              <a:srgbClr val="979694">
                <a:alpha val="100000"/>
              </a:srgbClr>
            </a:clrFrom>
            <a:clrTo>
              <a:srgbClr val="979694">
                <a:alpha val="100000"/>
                <a:alpha val="0"/>
              </a:srgbClr>
            </a:clrTo>
          </a:clrChange>
          <a:biLevel thresh="5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0853" b="73810" l="17287" r="78059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7688" t="31350" r="22598" b="26675"/>
        <a:stretch>
          <a:fillRect/>
        </a:stretch>
      </xdr:blipFill>
      <xdr:spPr>
        <a:xfrm>
          <a:off x="6083935" y="11781790"/>
          <a:ext cx="880745" cy="8312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547370</xdr:colOff>
      <xdr:row>30</xdr:row>
      <xdr:rowOff>30480</xdr:rowOff>
    </xdr:from>
    <xdr:to>
      <xdr:col>1</xdr:col>
      <xdr:colOff>1372870</xdr:colOff>
      <xdr:row>35</xdr:row>
      <xdr:rowOff>71755</xdr:rowOff>
    </xdr:to>
    <xdr:pic>
      <xdr:nvPicPr>
        <xdr:cNvPr id="2" name="Picture 1" descr="malou sign"/>
        <xdr:cNvPicPr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61440" y="11452860"/>
          <a:ext cx="825500" cy="888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18</xdr:col>
      <xdr:colOff>22860</xdr:colOff>
      <xdr:row>29</xdr:row>
      <xdr:rowOff>99060</xdr:rowOff>
    </xdr:from>
    <xdr:to>
      <xdr:col>18</xdr:col>
      <xdr:colOff>970280</xdr:colOff>
      <xdr:row>35</xdr:row>
      <xdr:rowOff>16510</xdr:rowOff>
    </xdr:to>
    <xdr:pic>
      <xdr:nvPicPr>
        <xdr:cNvPr id="6" name="Picture 5" descr="BUHAT_JUDITH_ANNE_A._SI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76105" y="11391900"/>
          <a:ext cx="947420" cy="894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8"/>
  <sheetViews>
    <sheetView tabSelected="1" zoomScaleSheetLayoutView="89" topLeftCell="A20" workbookViewId="0">
      <selection activeCell="Q32" sqref="Q32"/>
    </sheetView>
  </sheetViews>
  <sheetFormatPr defaultColWidth="9.16666666666667" defaultRowHeight="10.2"/>
  <cols>
    <col min="1" max="1" width="11.8703703703704" style="11" customWidth="1"/>
    <col min="2" max="2" width="32.6296296296296" style="11" customWidth="1"/>
    <col min="3" max="3" width="15.5092592592593" style="11" customWidth="1"/>
    <col min="4" max="4" width="20" style="11" customWidth="1"/>
    <col min="5" max="5" width="2.96296296296296" style="11" customWidth="1"/>
    <col min="6" max="6" width="4.4537037037037" style="11" customWidth="1"/>
    <col min="7" max="7" width="3.23148148148148" style="11" customWidth="1"/>
    <col min="8" max="8" width="3.90740740740741" style="11" customWidth="1"/>
    <col min="9" max="9" width="4.4537037037037" style="11" customWidth="1"/>
    <col min="10" max="10" width="1.75" style="11" customWidth="1"/>
    <col min="11" max="11" width="2.96296296296296" style="11" customWidth="1"/>
    <col min="12" max="13" width="3.10185185185185" style="11" customWidth="1"/>
    <col min="14" max="15" width="4.4537037037037" style="11" customWidth="1"/>
    <col min="16" max="16" width="11.1944444444444" style="11" hidden="1" customWidth="1"/>
    <col min="17" max="17" width="8.22222222222222" style="11" customWidth="1"/>
    <col min="18" max="18" width="10.7777777777778" style="12" customWidth="1"/>
    <col min="19" max="19" width="16.1759259259259" style="12" customWidth="1"/>
    <col min="20" max="20" width="10.7777777777778" style="11" customWidth="1"/>
    <col min="21" max="21" width="7.27777777777778" style="11" customWidth="1"/>
    <col min="22" max="22" width="23.462962962963" style="11" customWidth="1"/>
    <col min="23" max="23" width="9.44444444444444" style="13"/>
    <col min="24" max="16384" width="9.16666666666667" style="11"/>
  </cols>
  <sheetData>
    <row r="1" s="1" customFormat="1" ht="20.25" customHeight="1" spans="1:2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46"/>
    </row>
    <row r="2" s="1" customFormat="1" ht="20.25" customHeight="1" spans="1:2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46"/>
    </row>
    <row r="3" s="2" customFormat="1" ht="20.25" customHeight="1" spans="1:2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47"/>
    </row>
    <row r="4" s="2" customFormat="1" ht="22.5" customHeight="1" spans="1:2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48"/>
      <c r="W4" s="47"/>
    </row>
    <row r="5" s="3" customFormat="1" ht="23.25" customHeight="1" spans="1:23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 t="s">
        <v>7</v>
      </c>
      <c r="R5" s="19" t="s">
        <v>8</v>
      </c>
      <c r="S5" s="19"/>
      <c r="T5" s="19"/>
      <c r="U5" s="19"/>
      <c r="V5" s="49" t="s">
        <v>9</v>
      </c>
      <c r="W5" s="50"/>
    </row>
    <row r="6" ht="27" customHeight="1" spans="1:22">
      <c r="A6" s="20"/>
      <c r="B6" s="21"/>
      <c r="C6" s="21"/>
      <c r="D6" s="21"/>
      <c r="E6" s="21" t="s">
        <v>10</v>
      </c>
      <c r="F6" s="22"/>
      <c r="G6" s="22"/>
      <c r="H6" s="21" t="s">
        <v>11</v>
      </c>
      <c r="I6" s="22"/>
      <c r="J6" s="22"/>
      <c r="K6" s="21" t="s">
        <v>12</v>
      </c>
      <c r="L6" s="43"/>
      <c r="M6" s="43"/>
      <c r="N6" s="21" t="s">
        <v>13</v>
      </c>
      <c r="O6" s="22"/>
      <c r="P6" s="22"/>
      <c r="Q6" s="21"/>
      <c r="R6" s="51" t="s">
        <v>14</v>
      </c>
      <c r="S6" s="51" t="s">
        <v>15</v>
      </c>
      <c r="T6" s="21" t="s">
        <v>16</v>
      </c>
      <c r="U6" s="21" t="s">
        <v>17</v>
      </c>
      <c r="V6" s="52"/>
    </row>
    <row r="8" s="4" customFormat="1" ht="32.25" customHeight="1" spans="1:23">
      <c r="A8" s="23">
        <v>5020305000</v>
      </c>
      <c r="B8" s="24" t="s">
        <v>18</v>
      </c>
      <c r="C8" s="25" t="s">
        <v>19</v>
      </c>
      <c r="D8" s="25" t="s">
        <v>20</v>
      </c>
      <c r="E8" s="25" t="s">
        <v>21</v>
      </c>
      <c r="F8" s="25"/>
      <c r="G8" s="25"/>
      <c r="H8" s="25" t="s">
        <v>21</v>
      </c>
      <c r="I8" s="25"/>
      <c r="J8" s="25"/>
      <c r="K8" s="25" t="s">
        <v>22</v>
      </c>
      <c r="L8" s="25"/>
      <c r="M8" s="25"/>
      <c r="N8" s="25" t="s">
        <v>23</v>
      </c>
      <c r="O8" s="25"/>
      <c r="P8" s="25"/>
      <c r="Q8" s="25" t="s">
        <v>24</v>
      </c>
      <c r="R8" s="53">
        <v>50000</v>
      </c>
      <c r="S8" s="53">
        <f>R8</f>
        <v>50000</v>
      </c>
      <c r="T8" s="53"/>
      <c r="U8" s="54"/>
      <c r="V8" s="55"/>
      <c r="W8" s="4" t="s">
        <v>25</v>
      </c>
    </row>
    <row r="9" s="5" customFormat="1" ht="32.25" customHeight="1" spans="1:23">
      <c r="A9" s="26">
        <v>5020201000</v>
      </c>
      <c r="B9" s="27" t="s">
        <v>26</v>
      </c>
      <c r="C9" s="25" t="s">
        <v>19</v>
      </c>
      <c r="D9" s="25" t="s">
        <v>27</v>
      </c>
      <c r="E9" s="25" t="s">
        <v>21</v>
      </c>
      <c r="F9" s="25"/>
      <c r="G9" s="25"/>
      <c r="H9" s="25" t="s">
        <v>21</v>
      </c>
      <c r="I9" s="25"/>
      <c r="J9" s="25"/>
      <c r="K9" s="25" t="s">
        <v>22</v>
      </c>
      <c r="L9" s="25"/>
      <c r="M9" s="25"/>
      <c r="N9" s="25" t="s">
        <v>23</v>
      </c>
      <c r="O9" s="25"/>
      <c r="P9" s="25"/>
      <c r="Q9" s="25" t="s">
        <v>24</v>
      </c>
      <c r="R9" s="53">
        <v>100000</v>
      </c>
      <c r="S9" s="53">
        <f t="shared" ref="S9:S31" si="0">R9</f>
        <v>100000</v>
      </c>
      <c r="T9" s="53"/>
      <c r="U9" s="54"/>
      <c r="V9" s="56"/>
      <c r="W9" s="4" t="s">
        <v>28</v>
      </c>
    </row>
    <row r="10" s="6" customFormat="1" ht="32.25" customHeight="1" spans="1:23">
      <c r="A10" s="26">
        <v>5020309000</v>
      </c>
      <c r="B10" s="24" t="s">
        <v>29</v>
      </c>
      <c r="C10" s="25" t="s">
        <v>19</v>
      </c>
      <c r="D10" s="25" t="s">
        <v>30</v>
      </c>
      <c r="E10" s="25" t="s">
        <v>21</v>
      </c>
      <c r="F10" s="25"/>
      <c r="G10" s="25"/>
      <c r="H10" s="25" t="s">
        <v>21</v>
      </c>
      <c r="I10" s="25"/>
      <c r="J10" s="25"/>
      <c r="K10" s="25" t="s">
        <v>22</v>
      </c>
      <c r="L10" s="25"/>
      <c r="M10" s="25"/>
      <c r="N10" s="25" t="s">
        <v>23</v>
      </c>
      <c r="O10" s="25"/>
      <c r="P10" s="25"/>
      <c r="Q10" s="25" t="s">
        <v>24</v>
      </c>
      <c r="R10" s="53">
        <v>144000</v>
      </c>
      <c r="S10" s="53">
        <f t="shared" si="0"/>
        <v>144000</v>
      </c>
      <c r="T10" s="53"/>
      <c r="U10" s="25"/>
      <c r="V10" s="57"/>
      <c r="W10" s="58">
        <f>12000*12</f>
        <v>144000</v>
      </c>
    </row>
    <row r="11" s="6" customFormat="1" ht="32.25" customHeight="1" spans="1:23">
      <c r="A11" s="26">
        <v>5020401000</v>
      </c>
      <c r="B11" s="24" t="s">
        <v>31</v>
      </c>
      <c r="C11" s="25" t="s">
        <v>19</v>
      </c>
      <c r="D11" s="25" t="s">
        <v>32</v>
      </c>
      <c r="E11" s="25" t="s">
        <v>21</v>
      </c>
      <c r="F11" s="25"/>
      <c r="G11" s="25"/>
      <c r="H11" s="25" t="s">
        <v>21</v>
      </c>
      <c r="I11" s="25"/>
      <c r="J11" s="25"/>
      <c r="K11" s="25" t="s">
        <v>22</v>
      </c>
      <c r="L11" s="25"/>
      <c r="M11" s="25"/>
      <c r="N11" s="25" t="s">
        <v>23</v>
      </c>
      <c r="O11" s="25"/>
      <c r="P11" s="25"/>
      <c r="Q11" s="25" t="s">
        <v>24</v>
      </c>
      <c r="R11" s="53">
        <v>24000</v>
      </c>
      <c r="S11" s="53">
        <f t="shared" si="0"/>
        <v>24000</v>
      </c>
      <c r="T11" s="53"/>
      <c r="U11" s="25"/>
      <c r="V11" s="57"/>
      <c r="W11" s="4" t="s">
        <v>33</v>
      </c>
    </row>
    <row r="12" s="6" customFormat="1" ht="32.25" customHeight="1" spans="1:23">
      <c r="A12" s="26">
        <v>5020402000</v>
      </c>
      <c r="B12" s="24" t="s">
        <v>34</v>
      </c>
      <c r="C12" s="25" t="s">
        <v>19</v>
      </c>
      <c r="D12" s="25" t="s">
        <v>32</v>
      </c>
      <c r="E12" s="25" t="s">
        <v>21</v>
      </c>
      <c r="F12" s="25"/>
      <c r="G12" s="25"/>
      <c r="H12" s="25" t="s">
        <v>21</v>
      </c>
      <c r="I12" s="25"/>
      <c r="J12" s="25"/>
      <c r="K12" s="25" t="s">
        <v>22</v>
      </c>
      <c r="L12" s="25"/>
      <c r="M12" s="25"/>
      <c r="N12" s="25" t="s">
        <v>23</v>
      </c>
      <c r="O12" s="25"/>
      <c r="P12" s="25"/>
      <c r="Q12" s="25" t="s">
        <v>24</v>
      </c>
      <c r="R12" s="53">
        <f>18000*12</f>
        <v>216000</v>
      </c>
      <c r="S12" s="53">
        <f t="shared" si="0"/>
        <v>216000</v>
      </c>
      <c r="T12" s="53"/>
      <c r="U12" s="25"/>
      <c r="V12" s="57"/>
      <c r="W12" s="4" t="s">
        <v>35</v>
      </c>
    </row>
    <row r="13" s="6" customFormat="1" ht="32.25" customHeight="1" spans="1:23">
      <c r="A13" s="23">
        <v>5020501000</v>
      </c>
      <c r="B13" s="24" t="s">
        <v>36</v>
      </c>
      <c r="C13" s="25" t="s">
        <v>19</v>
      </c>
      <c r="D13" s="25"/>
      <c r="E13" s="25" t="s">
        <v>21</v>
      </c>
      <c r="F13" s="25"/>
      <c r="G13" s="25"/>
      <c r="H13" s="25" t="s">
        <v>21</v>
      </c>
      <c r="I13" s="25"/>
      <c r="J13" s="25"/>
      <c r="K13" s="25" t="s">
        <v>22</v>
      </c>
      <c r="L13" s="25"/>
      <c r="M13" s="25"/>
      <c r="N13" s="25" t="s">
        <v>23</v>
      </c>
      <c r="O13" s="25"/>
      <c r="P13" s="25"/>
      <c r="Q13" s="25" t="s">
        <v>24</v>
      </c>
      <c r="R13" s="53">
        <v>0</v>
      </c>
      <c r="S13" s="53">
        <f t="shared" si="0"/>
        <v>0</v>
      </c>
      <c r="T13" s="53"/>
      <c r="U13" s="25"/>
      <c r="V13" s="57"/>
      <c r="W13" s="4"/>
    </row>
    <row r="14" s="7" customFormat="1" ht="30" customHeight="1" spans="1:24">
      <c r="A14" s="26">
        <v>5020502001</v>
      </c>
      <c r="B14" s="24" t="s">
        <v>37</v>
      </c>
      <c r="C14" s="25" t="s">
        <v>19</v>
      </c>
      <c r="D14" s="25"/>
      <c r="E14" s="25" t="s">
        <v>21</v>
      </c>
      <c r="F14" s="25"/>
      <c r="G14" s="25"/>
      <c r="H14" s="25" t="s">
        <v>21</v>
      </c>
      <c r="I14" s="25"/>
      <c r="J14" s="25"/>
      <c r="K14" s="25" t="s">
        <v>22</v>
      </c>
      <c r="L14" s="25"/>
      <c r="M14" s="25"/>
      <c r="N14" s="25" t="s">
        <v>23</v>
      </c>
      <c r="O14" s="25"/>
      <c r="P14" s="25"/>
      <c r="Q14" s="25" t="s">
        <v>24</v>
      </c>
      <c r="R14" s="59">
        <v>18000</v>
      </c>
      <c r="S14" s="53">
        <f t="shared" si="0"/>
        <v>18000</v>
      </c>
      <c r="T14" s="60"/>
      <c r="U14" s="61"/>
      <c r="V14" s="62"/>
      <c r="W14" s="7">
        <f>1500*12</f>
        <v>18000</v>
      </c>
      <c r="X14" s="63" t="s">
        <v>38</v>
      </c>
    </row>
    <row r="15" s="8" customFormat="1" ht="32.25" customHeight="1" spans="1:23">
      <c r="A15" s="26">
        <v>5029907000</v>
      </c>
      <c r="B15" s="27" t="s">
        <v>39</v>
      </c>
      <c r="C15" s="25" t="s">
        <v>19</v>
      </c>
      <c r="D15" s="25" t="s">
        <v>32</v>
      </c>
      <c r="E15" s="25" t="s">
        <v>21</v>
      </c>
      <c r="F15" s="25"/>
      <c r="G15" s="25"/>
      <c r="H15" s="25" t="s">
        <v>21</v>
      </c>
      <c r="I15" s="25"/>
      <c r="J15" s="25"/>
      <c r="K15" s="25" t="s">
        <v>22</v>
      </c>
      <c r="L15" s="25"/>
      <c r="M15" s="25"/>
      <c r="N15" s="25" t="s">
        <v>23</v>
      </c>
      <c r="O15" s="25"/>
      <c r="P15" s="25"/>
      <c r="Q15" s="25" t="s">
        <v>24</v>
      </c>
      <c r="R15" s="64">
        <f>8000*12</f>
        <v>96000</v>
      </c>
      <c r="S15" s="53">
        <f t="shared" si="0"/>
        <v>96000</v>
      </c>
      <c r="T15" s="53"/>
      <c r="U15" s="65"/>
      <c r="V15" s="66"/>
      <c r="W15" s="5" t="s">
        <v>40</v>
      </c>
    </row>
    <row r="16" s="4" customFormat="1" ht="59.25" customHeight="1" spans="1:23">
      <c r="A16" s="23">
        <v>5029901000</v>
      </c>
      <c r="B16" s="24" t="s">
        <v>41</v>
      </c>
      <c r="C16" s="25" t="s">
        <v>19</v>
      </c>
      <c r="D16" s="25" t="s">
        <v>27</v>
      </c>
      <c r="E16" s="25" t="s">
        <v>21</v>
      </c>
      <c r="F16" s="25"/>
      <c r="G16" s="25"/>
      <c r="H16" s="25" t="s">
        <v>21</v>
      </c>
      <c r="I16" s="25"/>
      <c r="J16" s="25"/>
      <c r="K16" s="25" t="s">
        <v>22</v>
      </c>
      <c r="L16" s="25"/>
      <c r="M16" s="25"/>
      <c r="N16" s="25" t="s">
        <v>23</v>
      </c>
      <c r="O16" s="25"/>
      <c r="P16" s="25"/>
      <c r="Q16" s="25" t="s">
        <v>24</v>
      </c>
      <c r="R16" s="59">
        <v>12000</v>
      </c>
      <c r="S16" s="53">
        <f t="shared" si="0"/>
        <v>12000</v>
      </c>
      <c r="T16" s="53"/>
      <c r="U16" s="54"/>
      <c r="V16" s="55"/>
      <c r="W16" s="4" t="s">
        <v>42</v>
      </c>
    </row>
    <row r="17" s="6" customFormat="1" ht="33.75" customHeight="1" spans="1:23">
      <c r="A17" s="26">
        <v>5029905000</v>
      </c>
      <c r="B17" s="27" t="s">
        <v>43</v>
      </c>
      <c r="C17" s="25" t="s">
        <v>19</v>
      </c>
      <c r="D17" s="25"/>
      <c r="E17" s="25" t="s">
        <v>21</v>
      </c>
      <c r="F17" s="25"/>
      <c r="G17" s="25"/>
      <c r="H17" s="25" t="s">
        <v>21</v>
      </c>
      <c r="I17" s="25"/>
      <c r="J17" s="25"/>
      <c r="K17" s="25" t="s">
        <v>22</v>
      </c>
      <c r="L17" s="25"/>
      <c r="M17" s="25"/>
      <c r="N17" s="25" t="s">
        <v>23</v>
      </c>
      <c r="O17" s="25"/>
      <c r="P17" s="25"/>
      <c r="Q17" s="25" t="s">
        <v>24</v>
      </c>
      <c r="R17" s="59">
        <f>+T17</f>
        <v>0</v>
      </c>
      <c r="S17" s="53">
        <f t="shared" si="0"/>
        <v>0</v>
      </c>
      <c r="T17" s="53"/>
      <c r="U17" s="25"/>
      <c r="V17" s="57"/>
      <c r="W17" s="4"/>
    </row>
    <row r="18" s="6" customFormat="1" ht="33.75" customHeight="1" spans="1:23">
      <c r="A18" s="26">
        <v>5029904000</v>
      </c>
      <c r="B18" s="24" t="s">
        <v>44</v>
      </c>
      <c r="C18" s="25" t="s">
        <v>19</v>
      </c>
      <c r="D18" s="25" t="s">
        <v>32</v>
      </c>
      <c r="E18" s="25" t="s">
        <v>21</v>
      </c>
      <c r="F18" s="25"/>
      <c r="G18" s="25"/>
      <c r="H18" s="25" t="s">
        <v>21</v>
      </c>
      <c r="I18" s="25"/>
      <c r="J18" s="25"/>
      <c r="K18" s="25" t="s">
        <v>22</v>
      </c>
      <c r="L18" s="25"/>
      <c r="M18" s="25"/>
      <c r="N18" s="25" t="s">
        <v>23</v>
      </c>
      <c r="O18" s="25"/>
      <c r="P18" s="25"/>
      <c r="Q18" s="25" t="s">
        <v>24</v>
      </c>
      <c r="R18" s="59">
        <v>12000</v>
      </c>
      <c r="S18" s="53">
        <f t="shared" si="0"/>
        <v>12000</v>
      </c>
      <c r="T18" s="53"/>
      <c r="U18" s="25"/>
      <c r="V18" s="57"/>
      <c r="W18" s="4" t="s">
        <v>45</v>
      </c>
    </row>
    <row r="19" s="9" customFormat="1" ht="45" customHeight="1" spans="1:24">
      <c r="A19" s="26">
        <v>5029902000</v>
      </c>
      <c r="B19" s="27" t="s">
        <v>46</v>
      </c>
      <c r="C19" s="25" t="s">
        <v>19</v>
      </c>
      <c r="D19" s="25" t="s">
        <v>32</v>
      </c>
      <c r="E19" s="25" t="s">
        <v>21</v>
      </c>
      <c r="F19" s="25"/>
      <c r="G19" s="25"/>
      <c r="H19" s="25" t="s">
        <v>21</v>
      </c>
      <c r="I19" s="25"/>
      <c r="J19" s="25"/>
      <c r="K19" s="25" t="s">
        <v>22</v>
      </c>
      <c r="L19" s="25"/>
      <c r="M19" s="25"/>
      <c r="N19" s="25" t="s">
        <v>23</v>
      </c>
      <c r="O19" s="25"/>
      <c r="P19" s="25"/>
      <c r="Q19" s="25" t="s">
        <v>24</v>
      </c>
      <c r="R19" s="53">
        <v>4000</v>
      </c>
      <c r="S19" s="53">
        <f>R19</f>
        <v>4000</v>
      </c>
      <c r="T19" s="60"/>
      <c r="U19" s="67"/>
      <c r="V19" s="68"/>
      <c r="W19" s="7"/>
      <c r="X19" s="9">
        <f>5*12</f>
        <v>60</v>
      </c>
    </row>
    <row r="20" s="4" customFormat="1" ht="32.25" customHeight="1" spans="1:24">
      <c r="A20" s="26">
        <v>5021305000</v>
      </c>
      <c r="B20" s="24" t="s">
        <v>47</v>
      </c>
      <c r="C20" s="25" t="s">
        <v>19</v>
      </c>
      <c r="D20" s="25" t="s">
        <v>48</v>
      </c>
      <c r="E20" s="25" t="s">
        <v>21</v>
      </c>
      <c r="F20" s="25"/>
      <c r="G20" s="25"/>
      <c r="H20" s="25" t="s">
        <v>21</v>
      </c>
      <c r="I20" s="25"/>
      <c r="J20" s="25"/>
      <c r="K20" s="25" t="s">
        <v>22</v>
      </c>
      <c r="L20" s="25"/>
      <c r="M20" s="25"/>
      <c r="N20" s="25" t="s">
        <v>23</v>
      </c>
      <c r="O20" s="25"/>
      <c r="P20" s="25"/>
      <c r="Q20" s="25" t="s">
        <v>24</v>
      </c>
      <c r="R20" s="59">
        <v>60000</v>
      </c>
      <c r="S20" s="53">
        <f t="shared" si="0"/>
        <v>60000</v>
      </c>
      <c r="T20" s="53"/>
      <c r="U20" s="54"/>
      <c r="V20" s="55"/>
      <c r="W20" s="4">
        <f>60000/12</f>
        <v>5000</v>
      </c>
      <c r="X20" s="69"/>
    </row>
    <row r="21" s="6" customFormat="1" ht="32.25" customHeight="1" spans="1:23">
      <c r="A21" s="26">
        <v>5021304000</v>
      </c>
      <c r="B21" s="24" t="s">
        <v>49</v>
      </c>
      <c r="C21" s="25" t="s">
        <v>19</v>
      </c>
      <c r="D21" s="25" t="s">
        <v>48</v>
      </c>
      <c r="E21" s="25" t="s">
        <v>21</v>
      </c>
      <c r="F21" s="25"/>
      <c r="G21" s="25"/>
      <c r="H21" s="25" t="s">
        <v>21</v>
      </c>
      <c r="I21" s="25"/>
      <c r="J21" s="25"/>
      <c r="K21" s="25" t="s">
        <v>22</v>
      </c>
      <c r="L21" s="25"/>
      <c r="M21" s="25"/>
      <c r="N21" s="25" t="s">
        <v>23</v>
      </c>
      <c r="O21" s="25"/>
      <c r="P21" s="25"/>
      <c r="Q21" s="25" t="s">
        <v>24</v>
      </c>
      <c r="R21" s="59">
        <v>300000</v>
      </c>
      <c r="S21" s="53">
        <f t="shared" si="0"/>
        <v>300000</v>
      </c>
      <c r="T21" s="53"/>
      <c r="U21" s="25"/>
      <c r="V21" s="57"/>
      <c r="W21" s="4" t="s">
        <v>50</v>
      </c>
    </row>
    <row r="22" s="6" customFormat="1" ht="32.25" customHeight="1" spans="1:23">
      <c r="A22" s="26">
        <v>5021305003</v>
      </c>
      <c r="B22" s="24" t="s">
        <v>51</v>
      </c>
      <c r="C22" s="25" t="s">
        <v>19</v>
      </c>
      <c r="D22" s="25" t="s">
        <v>48</v>
      </c>
      <c r="E22" s="25" t="s">
        <v>21</v>
      </c>
      <c r="F22" s="25"/>
      <c r="G22" s="25"/>
      <c r="H22" s="25" t="s">
        <v>21</v>
      </c>
      <c r="I22" s="25"/>
      <c r="J22" s="25"/>
      <c r="K22" s="25" t="s">
        <v>22</v>
      </c>
      <c r="L22" s="25"/>
      <c r="M22" s="25"/>
      <c r="N22" s="44" t="s">
        <v>23</v>
      </c>
      <c r="O22" s="45"/>
      <c r="P22" s="25"/>
      <c r="Q22" s="25" t="s">
        <v>24</v>
      </c>
      <c r="R22" s="59">
        <v>50000</v>
      </c>
      <c r="S22" s="53">
        <f t="shared" si="0"/>
        <v>50000</v>
      </c>
      <c r="T22" s="53"/>
      <c r="U22" s="25"/>
      <c r="V22" s="57"/>
      <c r="W22" s="4" t="s">
        <v>52</v>
      </c>
    </row>
    <row r="23" s="8" customFormat="1" ht="32.25" customHeight="1" spans="1:23">
      <c r="A23" s="26">
        <v>5020302000</v>
      </c>
      <c r="B23" s="27" t="s">
        <v>53</v>
      </c>
      <c r="C23" s="25" t="s">
        <v>19</v>
      </c>
      <c r="D23" s="25" t="s">
        <v>54</v>
      </c>
      <c r="E23" s="25" t="s">
        <v>21</v>
      </c>
      <c r="F23" s="25"/>
      <c r="G23" s="25"/>
      <c r="H23" s="25" t="s">
        <v>21</v>
      </c>
      <c r="I23" s="25"/>
      <c r="J23" s="25"/>
      <c r="K23" s="25" t="s">
        <v>55</v>
      </c>
      <c r="L23" s="25"/>
      <c r="M23" s="25"/>
      <c r="N23" s="25" t="s">
        <v>23</v>
      </c>
      <c r="O23" s="25"/>
      <c r="P23" s="25"/>
      <c r="Q23" s="25" t="s">
        <v>24</v>
      </c>
      <c r="R23" s="64">
        <v>12000</v>
      </c>
      <c r="S23" s="53">
        <f t="shared" si="0"/>
        <v>12000</v>
      </c>
      <c r="T23" s="53"/>
      <c r="U23" s="65"/>
      <c r="V23" s="66"/>
      <c r="W23" s="5" t="s">
        <v>56</v>
      </c>
    </row>
    <row r="24" s="8" customFormat="1" ht="32.25" customHeight="1" spans="1:23">
      <c r="A24" s="26">
        <v>5020302000</v>
      </c>
      <c r="B24" s="27" t="s">
        <v>57</v>
      </c>
      <c r="C24" s="25" t="s">
        <v>19</v>
      </c>
      <c r="D24" s="25" t="s">
        <v>54</v>
      </c>
      <c r="E24" s="25" t="s">
        <v>21</v>
      </c>
      <c r="F24" s="25"/>
      <c r="G24" s="25"/>
      <c r="H24" s="25" t="s">
        <v>21</v>
      </c>
      <c r="I24" s="25"/>
      <c r="J24" s="25"/>
      <c r="K24" s="25" t="s">
        <v>55</v>
      </c>
      <c r="L24" s="25"/>
      <c r="M24" s="25"/>
      <c r="N24" s="25" t="s">
        <v>23</v>
      </c>
      <c r="O24" s="25"/>
      <c r="P24" s="25"/>
      <c r="Q24" s="25" t="s">
        <v>24</v>
      </c>
      <c r="R24" s="64">
        <v>10800</v>
      </c>
      <c r="S24" s="53">
        <f t="shared" si="0"/>
        <v>10800</v>
      </c>
      <c r="T24" s="53"/>
      <c r="U24" s="65"/>
      <c r="V24" s="66"/>
      <c r="W24" s="5">
        <f>540*20</f>
        <v>10800</v>
      </c>
    </row>
    <row r="25" s="8" customFormat="1" ht="32.25" customHeight="1" spans="1:23">
      <c r="A25" s="23">
        <v>5021501001</v>
      </c>
      <c r="B25" s="27" t="s">
        <v>58</v>
      </c>
      <c r="C25" s="25" t="s">
        <v>19</v>
      </c>
      <c r="D25" s="25" t="s">
        <v>54</v>
      </c>
      <c r="E25" s="25" t="s">
        <v>21</v>
      </c>
      <c r="F25" s="25"/>
      <c r="G25" s="25"/>
      <c r="H25" s="25" t="s">
        <v>21</v>
      </c>
      <c r="I25" s="25"/>
      <c r="J25" s="25"/>
      <c r="K25" s="25" t="s">
        <v>55</v>
      </c>
      <c r="L25" s="25"/>
      <c r="M25" s="25"/>
      <c r="N25" s="25" t="s">
        <v>23</v>
      </c>
      <c r="O25" s="25"/>
      <c r="P25" s="25"/>
      <c r="Q25" s="25" t="s">
        <v>24</v>
      </c>
      <c r="R25" s="64">
        <v>20000</v>
      </c>
      <c r="S25" s="53">
        <f t="shared" si="0"/>
        <v>20000</v>
      </c>
      <c r="T25" s="53"/>
      <c r="U25" s="65"/>
      <c r="V25" s="66"/>
      <c r="W25" s="5"/>
    </row>
    <row r="26" s="5" customFormat="1" ht="32.25" customHeight="1" spans="1:22">
      <c r="A26" s="26">
        <v>5020302000</v>
      </c>
      <c r="B26" s="27" t="s">
        <v>59</v>
      </c>
      <c r="C26" s="25" t="s">
        <v>19</v>
      </c>
      <c r="D26" s="25" t="s">
        <v>60</v>
      </c>
      <c r="E26" s="25" t="s">
        <v>21</v>
      </c>
      <c r="F26" s="25"/>
      <c r="G26" s="25"/>
      <c r="H26" s="25" t="s">
        <v>21</v>
      </c>
      <c r="I26" s="25"/>
      <c r="J26" s="25"/>
      <c r="K26" s="25" t="s">
        <v>61</v>
      </c>
      <c r="L26" s="25"/>
      <c r="M26" s="25"/>
      <c r="N26" s="25" t="s">
        <v>23</v>
      </c>
      <c r="O26" s="25"/>
      <c r="P26" s="24"/>
      <c r="Q26" s="25" t="s">
        <v>24</v>
      </c>
      <c r="R26" s="59">
        <v>196000</v>
      </c>
      <c r="S26" s="53">
        <f t="shared" si="0"/>
        <v>196000</v>
      </c>
      <c r="T26" s="53"/>
      <c r="U26" s="54"/>
      <c r="V26" s="55"/>
    </row>
    <row r="27" s="5" customFormat="1" ht="32.25" customHeight="1" spans="1:23">
      <c r="A27" s="26">
        <v>5021202000</v>
      </c>
      <c r="B27" s="27" t="s">
        <v>62</v>
      </c>
      <c r="C27" s="25" t="s">
        <v>19</v>
      </c>
      <c r="D27" s="25" t="s">
        <v>60</v>
      </c>
      <c r="E27" s="25" t="s">
        <v>21</v>
      </c>
      <c r="F27" s="25"/>
      <c r="G27" s="25"/>
      <c r="H27" s="25" t="s">
        <v>21</v>
      </c>
      <c r="I27" s="25"/>
      <c r="J27" s="25"/>
      <c r="K27" s="25" t="s">
        <v>61</v>
      </c>
      <c r="L27" s="25"/>
      <c r="M27" s="25"/>
      <c r="N27" s="25" t="s">
        <v>23</v>
      </c>
      <c r="O27" s="25"/>
      <c r="P27" s="24"/>
      <c r="Q27" s="25" t="s">
        <v>24</v>
      </c>
      <c r="R27" s="59">
        <v>180000</v>
      </c>
      <c r="S27" s="53">
        <f t="shared" si="0"/>
        <v>180000</v>
      </c>
      <c r="T27" s="53"/>
      <c r="U27" s="54"/>
      <c r="V27" s="55"/>
      <c r="W27" s="70">
        <f>12600*12</f>
        <v>151200</v>
      </c>
    </row>
    <row r="28" s="6" customFormat="1" ht="32.25" customHeight="1" spans="1:23">
      <c r="A28" s="26">
        <v>5021299000</v>
      </c>
      <c r="B28" s="24" t="s">
        <v>63</v>
      </c>
      <c r="C28" s="25" t="s">
        <v>19</v>
      </c>
      <c r="D28" s="25" t="s">
        <v>48</v>
      </c>
      <c r="E28" s="25" t="s">
        <v>21</v>
      </c>
      <c r="F28" s="25"/>
      <c r="G28" s="25"/>
      <c r="H28" s="25" t="s">
        <v>21</v>
      </c>
      <c r="I28" s="25"/>
      <c r="J28" s="25"/>
      <c r="K28" s="25" t="s">
        <v>61</v>
      </c>
      <c r="L28" s="25"/>
      <c r="M28" s="25"/>
      <c r="N28" s="25" t="s">
        <v>23</v>
      </c>
      <c r="O28" s="25"/>
      <c r="P28" s="24"/>
      <c r="Q28" s="25"/>
      <c r="R28" s="59">
        <v>360000</v>
      </c>
      <c r="S28" s="53">
        <f t="shared" si="0"/>
        <v>360000</v>
      </c>
      <c r="T28" s="53"/>
      <c r="U28" s="25"/>
      <c r="V28" s="57"/>
      <c r="W28" s="58">
        <f>360000/12</f>
        <v>30000</v>
      </c>
    </row>
    <row r="29" ht="27.75" customHeight="1" spans="1:22">
      <c r="A29" s="28" t="s">
        <v>64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71">
        <f>SUM(R8:R28)</f>
        <v>1864800</v>
      </c>
      <c r="S29" s="53">
        <f t="shared" si="0"/>
        <v>1864800</v>
      </c>
      <c r="T29" s="71">
        <f>SUM(T8:T28)</f>
        <v>0</v>
      </c>
      <c r="U29" s="72"/>
      <c r="V29" s="73"/>
    </row>
    <row r="30" spans="2:20">
      <c r="B30" s="30"/>
      <c r="R30" s="74"/>
      <c r="S30" s="74"/>
      <c r="T30" s="74"/>
    </row>
    <row r="31" s="10" customFormat="1" ht="13.2" spans="1:23">
      <c r="A31" s="31"/>
      <c r="B31" s="32" t="s">
        <v>65</v>
      </c>
      <c r="C31" s="33"/>
      <c r="D31" s="33"/>
      <c r="E31" s="32" t="s">
        <v>66</v>
      </c>
      <c r="F31" s="32"/>
      <c r="G31" s="32"/>
      <c r="H31" s="32"/>
      <c r="I31" s="32"/>
      <c r="J31" s="32"/>
      <c r="K31" s="32"/>
      <c r="L31" s="32"/>
      <c r="M31" s="32"/>
      <c r="N31" s="33"/>
      <c r="O31" s="33"/>
      <c r="P31" s="33"/>
      <c r="Q31" s="31" t="s">
        <v>67</v>
      </c>
      <c r="R31" s="31"/>
      <c r="S31" s="31"/>
      <c r="T31" s="31"/>
      <c r="U31" s="32"/>
      <c r="V31" s="75"/>
      <c r="W31" s="76"/>
    </row>
    <row r="32" s="10" customFormat="1" ht="13.2" spans="1:23">
      <c r="A32" s="31"/>
      <c r="B32" s="32"/>
      <c r="C32" s="33"/>
      <c r="D32" s="33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3"/>
      <c r="P32" s="33"/>
      <c r="Q32" s="31"/>
      <c r="R32" s="31"/>
      <c r="S32" s="31"/>
      <c r="T32" s="31"/>
      <c r="U32" s="32"/>
      <c r="V32" s="75"/>
      <c r="W32" s="76"/>
    </row>
    <row r="33" s="10" customFormat="1" ht="13.2" spans="1:23">
      <c r="A33" s="31"/>
      <c r="B33" s="32"/>
      <c r="C33" s="33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3"/>
      <c r="P33" s="33"/>
      <c r="Q33" s="31"/>
      <c r="R33" s="31"/>
      <c r="S33" s="31"/>
      <c r="T33" s="31"/>
      <c r="U33" s="32"/>
      <c r="V33" s="75"/>
      <c r="W33" s="76"/>
    </row>
    <row r="34" s="10" customFormat="1" ht="13.2" spans="1:23">
      <c r="A34" s="34"/>
      <c r="B34" s="35" t="s">
        <v>68</v>
      </c>
      <c r="C34" s="33"/>
      <c r="D34" s="36" t="s">
        <v>69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77" t="s">
        <v>70</v>
      </c>
      <c r="S34" s="77"/>
      <c r="T34" s="77"/>
      <c r="U34" s="40"/>
      <c r="V34" s="40"/>
      <c r="W34" s="76"/>
    </row>
    <row r="35" s="10" customFormat="1" ht="13.9" customHeight="1" spans="1:23">
      <c r="A35" s="37"/>
      <c r="B35" s="38" t="s">
        <v>71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78" t="s">
        <v>72</v>
      </c>
      <c r="R35" s="78"/>
      <c r="S35" s="78"/>
      <c r="T35" s="78"/>
      <c r="U35" s="78"/>
      <c r="V35" s="37"/>
      <c r="W35" s="76"/>
    </row>
    <row r="36" s="10" customFormat="1" ht="13.9" customHeight="1" spans="1:23">
      <c r="A36" s="31"/>
      <c r="B36" s="32"/>
      <c r="C36" s="33"/>
      <c r="D36" s="33"/>
      <c r="E36" s="33"/>
      <c r="F36" s="40"/>
      <c r="G36" s="40"/>
      <c r="H36" s="40"/>
      <c r="I36" s="40"/>
      <c r="J36" s="40"/>
      <c r="K36" s="40"/>
      <c r="L36" s="40"/>
      <c r="M36" s="33"/>
      <c r="N36" s="33"/>
      <c r="O36" s="33"/>
      <c r="P36" s="33"/>
      <c r="Q36" s="31"/>
      <c r="R36" s="31"/>
      <c r="S36" s="31"/>
      <c r="T36" s="31"/>
      <c r="U36" s="31"/>
      <c r="V36" s="37"/>
      <c r="W36" s="76"/>
    </row>
    <row r="37" s="10" customFormat="1" ht="13.2" spans="5:23">
      <c r="E37" s="41" t="s">
        <v>73</v>
      </c>
      <c r="F37" s="41"/>
      <c r="G37" s="41"/>
      <c r="H37" s="41"/>
      <c r="I37" s="41"/>
      <c r="J37" s="41"/>
      <c r="K37" s="41"/>
      <c r="L37" s="41"/>
      <c r="M37" s="41"/>
      <c r="R37" s="79"/>
      <c r="S37" s="79"/>
      <c r="W37" s="76"/>
    </row>
    <row r="38" s="10" customFormat="1" ht="13.2" spans="6:23">
      <c r="F38" s="42" t="s">
        <v>74</v>
      </c>
      <c r="G38" s="42"/>
      <c r="H38" s="42"/>
      <c r="I38" s="42"/>
      <c r="J38" s="42"/>
      <c r="K38" s="42"/>
      <c r="L38" s="42"/>
      <c r="R38" s="79"/>
      <c r="S38" s="79"/>
      <c r="W38" s="76"/>
    </row>
  </sheetData>
  <mergeCells count="109">
    <mergeCell ref="A1:V1"/>
    <mergeCell ref="A2:V2"/>
    <mergeCell ref="A3:V3"/>
    <mergeCell ref="B4:V4"/>
    <mergeCell ref="E5:P5"/>
    <mergeCell ref="R5:U5"/>
    <mergeCell ref="E6:G6"/>
    <mergeCell ref="H6:J6"/>
    <mergeCell ref="K6:M6"/>
    <mergeCell ref="N6:P6"/>
    <mergeCell ref="E8:G8"/>
    <mergeCell ref="H8:J8"/>
    <mergeCell ref="K8:M8"/>
    <mergeCell ref="N8:P8"/>
    <mergeCell ref="E9:G9"/>
    <mergeCell ref="H9:J9"/>
    <mergeCell ref="K9:M9"/>
    <mergeCell ref="N9:P9"/>
    <mergeCell ref="E10:G10"/>
    <mergeCell ref="H10:J10"/>
    <mergeCell ref="K10:M10"/>
    <mergeCell ref="N10:P10"/>
    <mergeCell ref="E11:G11"/>
    <mergeCell ref="H11:J11"/>
    <mergeCell ref="K11:M11"/>
    <mergeCell ref="N11:P11"/>
    <mergeCell ref="E12:G12"/>
    <mergeCell ref="H12:J12"/>
    <mergeCell ref="K12:M12"/>
    <mergeCell ref="N12:P12"/>
    <mergeCell ref="E13:G13"/>
    <mergeCell ref="H13:J13"/>
    <mergeCell ref="K13:M13"/>
    <mergeCell ref="N13:P13"/>
    <mergeCell ref="E14:G14"/>
    <mergeCell ref="H14:J14"/>
    <mergeCell ref="K14:M14"/>
    <mergeCell ref="N14:P14"/>
    <mergeCell ref="E15:G15"/>
    <mergeCell ref="H15:J15"/>
    <mergeCell ref="K15:M15"/>
    <mergeCell ref="N15:P15"/>
    <mergeCell ref="E16:G16"/>
    <mergeCell ref="H16:J16"/>
    <mergeCell ref="K16:M16"/>
    <mergeCell ref="N16:P16"/>
    <mergeCell ref="E17:G17"/>
    <mergeCell ref="H17:J17"/>
    <mergeCell ref="K17:M17"/>
    <mergeCell ref="N17:P17"/>
    <mergeCell ref="E18:G18"/>
    <mergeCell ref="H18:J18"/>
    <mergeCell ref="K18:M18"/>
    <mergeCell ref="N18:P18"/>
    <mergeCell ref="E19:G19"/>
    <mergeCell ref="H19:J19"/>
    <mergeCell ref="K19:M19"/>
    <mergeCell ref="N19:P19"/>
    <mergeCell ref="E20:G20"/>
    <mergeCell ref="H20:J20"/>
    <mergeCell ref="K20:M20"/>
    <mergeCell ref="N20:P20"/>
    <mergeCell ref="E21:G21"/>
    <mergeCell ref="H21:J21"/>
    <mergeCell ref="K21:M21"/>
    <mergeCell ref="N21:P21"/>
    <mergeCell ref="E22:G22"/>
    <mergeCell ref="H22:J22"/>
    <mergeCell ref="K22:M22"/>
    <mergeCell ref="N22:O22"/>
    <mergeCell ref="E23:G23"/>
    <mergeCell ref="H23:J23"/>
    <mergeCell ref="K23:M23"/>
    <mergeCell ref="N23:P23"/>
    <mergeCell ref="E24:G24"/>
    <mergeCell ref="H24:J24"/>
    <mergeCell ref="K24:M24"/>
    <mergeCell ref="N24:P24"/>
    <mergeCell ref="E25:G25"/>
    <mergeCell ref="H25:J25"/>
    <mergeCell ref="K25:M25"/>
    <mergeCell ref="N25:P25"/>
    <mergeCell ref="E26:G26"/>
    <mergeCell ref="H26:J26"/>
    <mergeCell ref="K26:M26"/>
    <mergeCell ref="N26:O26"/>
    <mergeCell ref="E27:G27"/>
    <mergeCell ref="H27:J27"/>
    <mergeCell ref="K27:M27"/>
    <mergeCell ref="N27:O27"/>
    <mergeCell ref="E28:G28"/>
    <mergeCell ref="H28:J28"/>
    <mergeCell ref="K28:M28"/>
    <mergeCell ref="N28:O28"/>
    <mergeCell ref="A29:Q29"/>
    <mergeCell ref="E31:M31"/>
    <mergeCell ref="Q31:T31"/>
    <mergeCell ref="D34:Q34"/>
    <mergeCell ref="R34:T34"/>
    <mergeCell ref="Q35:U35"/>
    <mergeCell ref="Q36:U36"/>
    <mergeCell ref="E37:M37"/>
    <mergeCell ref="F38:L38"/>
    <mergeCell ref="A5:A6"/>
    <mergeCell ref="B5:B6"/>
    <mergeCell ref="C5:C6"/>
    <mergeCell ref="D5:D6"/>
    <mergeCell ref="Q5:Q6"/>
    <mergeCell ref="V5:V6"/>
  </mergeCells>
  <pageMargins left="0.56" right="0.28" top="0.748031496062992" bottom="0.4" header="0.31496062992126" footer="0.31496062992126"/>
  <pageSetup paperSize="9" scale="7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GPPB-TSO</Company>
  <Application>Excel Android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 APP NONCSE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GPPB-TSO</dc:creator>
  <cp:lastModifiedBy>USER</cp:lastModifiedBy>
  <dcterms:created xsi:type="dcterms:W3CDTF">2008-02-07T10:41:00Z</dcterms:created>
  <cp:lastPrinted>2020-09-30T07:28:00Z</cp:lastPrinted>
  <dcterms:modified xsi:type="dcterms:W3CDTF">2022-01-28T05:58:53Z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1033-11.2.0.10311</vt:lpwstr>
  </property>
  <property fmtid="{D5CDD505-2E9C-101B-9397-08002B2CF9AE}" pid="3" name="ICV">
    <vt:lpwstr>58F138887A4B4FF6A2BFD2A311E18B33</vt:lpwstr>
  </property>
</Properties>
</file>